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PPROVISIONNEMENT\GLOBAL\Appels d'offres 2023\1 AO Public 2023\304164_RAM_Réfection de l'enveloppe et des balcons_hab Vimont_LA\Document d'appel d'offres\Addendas\Addenda 4\"/>
    </mc:Choice>
  </mc:AlternateContent>
  <bookViews>
    <workbookView xWindow="0" yWindow="0" windowWidth="25128" windowHeight="12468"/>
  </bookViews>
  <sheets>
    <sheet name="Bordereau" sheetId="2" r:id="rId1"/>
    <sheet name="Feuil1" sheetId="1" r:id="rId2"/>
  </sheets>
  <definedNames>
    <definedName name="_xlnm.Print_Area" localSheetId="1">Feuil1!$A$1:$G$64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B58" i="2" s="1"/>
  <c r="B60" i="2" l="1"/>
  <c r="B59" i="2"/>
  <c r="B61" i="2" l="1"/>
  <c r="E50" i="1" l="1"/>
  <c r="A11" i="1"/>
  <c r="A46" i="1"/>
  <c r="A47" i="1"/>
  <c r="A43" i="1"/>
  <c r="A44" i="1"/>
  <c r="A45" i="1"/>
  <c r="A37" i="1"/>
  <c r="A38" i="1"/>
  <c r="A39" i="1"/>
  <c r="A40" i="1"/>
  <c r="A41" i="1"/>
  <c r="A42" i="1"/>
  <c r="A6" i="1"/>
  <c r="A7" i="1"/>
  <c r="A8" i="1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5" i="1"/>
  <c r="E54" i="1" l="1"/>
  <c r="E57" i="1" l="1"/>
  <c r="E56" i="1"/>
  <c r="E59" i="1" s="1"/>
</calcChain>
</file>

<file path=xl/sharedStrings.xml><?xml version="1.0" encoding="utf-8"?>
<sst xmlns="http://schemas.openxmlformats.org/spreadsheetml/2006/main" count="97" uniqueCount="56">
  <si>
    <t>$</t>
  </si>
  <si>
    <t>Fenêtres</t>
  </si>
  <si>
    <t>SOUS-TOTAL 1</t>
  </si>
  <si>
    <t>SOUS-TOTAL 2</t>
  </si>
  <si>
    <t>T.P.S.</t>
  </si>
  <si>
    <t>T.V.Q.</t>
  </si>
  <si>
    <t>GRAND TOTAL *</t>
  </si>
  <si>
    <t>Conditions générales</t>
  </si>
  <si>
    <t>Cautionnements et assurances</t>
  </si>
  <si>
    <t>Exigences générales, profits et administration</t>
  </si>
  <si>
    <t>NOTE, aucun prix séparés inclus n'est acceptés. Si vous souhaitez en mettre vous devez simplement le ventilé, comme n'importe qu'elle activité, dans le bordereau de soumission</t>
  </si>
  <si>
    <t>478-5025_</t>
  </si>
  <si>
    <t>Correction de maçonnerie, remplacement des portes, fenêtres, balcons, garde-corps et escaliers d'entrées</t>
  </si>
  <si>
    <t>Cautionnement et assurances</t>
  </si>
  <si>
    <t>Peinture</t>
  </si>
  <si>
    <t>Condition existante</t>
  </si>
  <si>
    <t>Démolition des portes et fenêtres</t>
  </si>
  <si>
    <t xml:space="preserve">Démolition balcons et escaliers </t>
  </si>
  <si>
    <t xml:space="preserve">Démolition asphalte </t>
  </si>
  <si>
    <t xml:space="preserve">Béton </t>
  </si>
  <si>
    <t xml:space="preserve">Trottoirs ,dalles et bases de béton </t>
  </si>
  <si>
    <t xml:space="preserve">Maçonnerie </t>
  </si>
  <si>
    <t>Rejointoiement</t>
  </si>
  <si>
    <t>Solins intramuraux</t>
  </si>
  <si>
    <t>Appuis en béton préfabriqué</t>
  </si>
  <si>
    <t>Ouverture et obturation d'ouvertures</t>
  </si>
  <si>
    <t xml:space="preserve">Métaux </t>
  </si>
  <si>
    <t>Escaliers, balcons et mains courantes</t>
  </si>
  <si>
    <t>Linteaux libres</t>
  </si>
  <si>
    <t xml:space="preserve">Bois et plastique </t>
  </si>
  <si>
    <t>Connexion entre balcons et le bâtiment</t>
  </si>
  <si>
    <t>Plateau en contreplaqué recouvert de fibre de verre</t>
  </si>
  <si>
    <t>Moulures des portes et fenêtres</t>
  </si>
  <si>
    <t>Isolation thermique et étanchéité</t>
  </si>
  <si>
    <t>Calfeutrage</t>
  </si>
  <si>
    <t>Solins métalliques</t>
  </si>
  <si>
    <t>Capotins</t>
  </si>
  <si>
    <t xml:space="preserve">Ouvertures et fermetures </t>
  </si>
  <si>
    <t>Portes en acier isolées</t>
  </si>
  <si>
    <t>Portes en aluminium</t>
  </si>
  <si>
    <t xml:space="preserve">Terrassement </t>
  </si>
  <si>
    <t xml:space="preserve">Aménagements extérieurs </t>
  </si>
  <si>
    <t>Réparation d'asphalte</t>
  </si>
  <si>
    <t>Protection des arbres</t>
  </si>
  <si>
    <t>Réparation de clôture "OMHM"</t>
  </si>
  <si>
    <t xml:space="preserve">Exigences générales </t>
  </si>
  <si>
    <t>VENTILATION DES COÛTS</t>
  </si>
  <si>
    <t>TOTAL PARTIEL</t>
  </si>
  <si>
    <t>Frais généraux, administration et profit</t>
  </si>
  <si>
    <t>T.P.S. (5 %)</t>
  </si>
  <si>
    <t>T.V.Q. (9,975 %)</t>
  </si>
  <si>
    <t>GRAND TOTAL</t>
  </si>
  <si>
    <t>MONTANT ($)</t>
  </si>
  <si>
    <t xml:space="preserve">Démolition de béton et dalle de patio </t>
  </si>
  <si>
    <t xml:space="preserve">Revêtements de finition </t>
  </si>
  <si>
    <t>Pieux vissés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</si>
</sst>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* #,##0.00_)\ &quot;$&quot;_ ;_ * \(#,##0.00\)\ &quot;$&quot;_ ;_ * &quot;-&quot;??_)\ &quot;$&quot;_ ;_ @_ "/>
    <numFmt numFmtId="164" formatCode="0.0%"/>
    <numFmt numFmtId="165" formatCode="0.000%"/>
    <numFmt numFmtId="166" formatCode="#,##0.00\ [$$-C0C]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b/>
      <u val="singleAccounting"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ont="1" applyFill="1"/>
    <xf numFmtId="0" fontId="0" fillId="0" borderId="0" xfId="0" applyFill="1"/>
    <xf numFmtId="4" fontId="1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4" fontId="0" fillId="0" borderId="1" xfId="0" applyNumberFormat="1" applyFont="1" applyBorder="1"/>
    <xf numFmtId="0" fontId="0" fillId="0" borderId="0" xfId="0" applyAlignment="1">
      <alignment horizontal="right"/>
    </xf>
    <xf numFmtId="4" fontId="0" fillId="0" borderId="0" xfId="0" applyNumberFormat="1" applyFont="1"/>
    <xf numFmtId="0" fontId="1" fillId="0" borderId="0" xfId="0" applyFont="1"/>
    <xf numFmtId="4" fontId="1" fillId="0" borderId="1" xfId="0" applyNumberFormat="1" applyFont="1" applyBorder="1"/>
    <xf numFmtId="0" fontId="1" fillId="0" borderId="0" xfId="0" applyFont="1" applyAlignment="1">
      <alignment horizontal="right"/>
    </xf>
    <xf numFmtId="4" fontId="0" fillId="0" borderId="1" xfId="0" applyNumberFormat="1" applyFont="1" applyFill="1" applyBorder="1"/>
    <xf numFmtId="4" fontId="0" fillId="0" borderId="0" xfId="0" applyNumberFormat="1" applyFont="1" applyFill="1"/>
    <xf numFmtId="4" fontId="1" fillId="0" borderId="1" xfId="0" applyNumberFormat="1" applyFont="1" applyFill="1" applyBorder="1"/>
    <xf numFmtId="0" fontId="1" fillId="0" borderId="0" xfId="0" applyFont="1" applyFill="1" applyAlignment="1">
      <alignment horizontal="right"/>
    </xf>
    <xf numFmtId="14" fontId="1" fillId="0" borderId="0" xfId="0" applyNumberFormat="1" applyFont="1" applyFill="1" applyBorder="1" applyAlignment="1">
      <alignment horizontal="left" vertical="center"/>
    </xf>
    <xf numFmtId="0" fontId="4" fillId="0" borderId="0" xfId="0" applyFont="1"/>
    <xf numFmtId="164" fontId="0" fillId="0" borderId="0" xfId="0" applyNumberFormat="1" applyFill="1" applyAlignment="1">
      <alignment horizontal="left"/>
    </xf>
    <xf numFmtId="165" fontId="0" fillId="0" borderId="0" xfId="0" applyNumberFormat="1" applyFill="1" applyAlignment="1">
      <alignment horizontal="left"/>
    </xf>
    <xf numFmtId="49" fontId="1" fillId="2" borderId="0" xfId="0" applyNumberFormat="1" applyFont="1" applyFill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3" borderId="0" xfId="0" applyFont="1" applyFill="1"/>
    <xf numFmtId="0" fontId="0" fillId="3" borderId="0" xfId="0" applyFill="1"/>
    <xf numFmtId="4" fontId="2" fillId="0" borderId="0" xfId="0" applyNumberFormat="1" applyFont="1" applyFill="1" applyBorder="1"/>
    <xf numFmtId="4" fontId="0" fillId="3" borderId="0" xfId="0" applyNumberFormat="1" applyFont="1" applyFill="1" applyBorder="1"/>
    <xf numFmtId="0" fontId="0" fillId="3" borderId="0" xfId="0" applyFill="1" applyAlignment="1">
      <alignment horizontal="right"/>
    </xf>
    <xf numFmtId="4" fontId="0" fillId="0" borderId="0" xfId="0" applyNumberFormat="1" applyFont="1" applyFill="1" applyBorder="1"/>
    <xf numFmtId="0" fontId="0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4" fontId="0" fillId="0" borderId="2" xfId="0" applyNumberFormat="1" applyFont="1" applyFill="1" applyBorder="1"/>
    <xf numFmtId="0" fontId="11" fillId="0" borderId="0" xfId="0" applyFont="1" applyFill="1" applyBorder="1"/>
    <xf numFmtId="0" fontId="8" fillId="0" borderId="0" xfId="0" applyFont="1" applyFill="1" applyBorder="1"/>
    <xf numFmtId="44" fontId="8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vertical="center"/>
    </xf>
    <xf numFmtId="44" fontId="11" fillId="0" borderId="0" xfId="0" applyNumberFormat="1" applyFont="1" applyFill="1" applyBorder="1" applyAlignment="1">
      <alignment vertical="center"/>
    </xf>
    <xf numFmtId="166" fontId="8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right"/>
    </xf>
    <xf numFmtId="0" fontId="9" fillId="4" borderId="0" xfId="0" applyFont="1" applyFill="1" applyBorder="1" applyAlignment="1">
      <alignment horizontal="right"/>
    </xf>
    <xf numFmtId="44" fontId="8" fillId="0" borderId="1" xfId="0" applyNumberFormat="1" applyFont="1" applyFill="1" applyBorder="1" applyAlignment="1" applyProtection="1">
      <alignment horizontal="right"/>
      <protection locked="0"/>
    </xf>
    <xf numFmtId="44" fontId="13" fillId="4" borderId="0" xfId="1" applyFont="1" applyFill="1" applyBorder="1"/>
    <xf numFmtId="44" fontId="14" fillId="4" borderId="0" xfId="1" applyFont="1" applyFill="1" applyBorder="1"/>
    <xf numFmtId="44" fontId="8" fillId="0" borderId="2" xfId="0" applyNumberFormat="1" applyFont="1" applyFill="1" applyBorder="1" applyAlignment="1" applyProtection="1">
      <alignment horizontal="right"/>
      <protection locked="0"/>
    </xf>
    <xf numFmtId="44" fontId="14" fillId="4" borderId="1" xfId="1" applyFont="1" applyFill="1" applyBorder="1" applyProtection="1">
      <protection locked="0"/>
    </xf>
    <xf numFmtId="44" fontId="11" fillId="0" borderId="0" xfId="0" applyNumberFormat="1" applyFont="1" applyFill="1" applyBorder="1" applyAlignment="1">
      <alignment horizontal="right"/>
    </xf>
    <xf numFmtId="44" fontId="8" fillId="0" borderId="0" xfId="0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6" fillId="0" borderId="0" xfId="0" applyFont="1" applyAlignment="1">
      <alignment wrapText="1"/>
    </xf>
    <xf numFmtId="49" fontId="0" fillId="2" borderId="0" xfId="0" applyNumberFormat="1" applyFill="1" applyAlignment="1">
      <alignment horizontal="center" wrapText="1"/>
    </xf>
  </cellXfs>
  <cellStyles count="2">
    <cellStyle name="Monétaire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tabSelected="1" view="pageLayout" zoomScaleNormal="100" workbookViewId="0">
      <selection activeCell="B45" sqref="B45"/>
    </sheetView>
  </sheetViews>
  <sheetFormatPr baseColWidth="10" defaultColWidth="10.88671875" defaultRowHeight="13.8" x14ac:dyDescent="0.25"/>
  <cols>
    <col min="1" max="1" width="64.109375" style="35" customWidth="1"/>
    <col min="2" max="2" width="17.44140625" style="36" customWidth="1"/>
    <col min="3" max="16384" width="10.88671875" style="35"/>
  </cols>
  <sheetData>
    <row r="1" spans="1:5" ht="72" customHeight="1" x14ac:dyDescent="0.25">
      <c r="A1" s="50"/>
      <c r="B1" s="50"/>
    </row>
    <row r="2" spans="1:5" ht="51" customHeight="1" x14ac:dyDescent="0.25">
      <c r="A2" s="37" t="s">
        <v>46</v>
      </c>
      <c r="B2" s="38" t="s">
        <v>52</v>
      </c>
    </row>
    <row r="3" spans="1:5" x14ac:dyDescent="0.25">
      <c r="A3" s="51" t="s">
        <v>45</v>
      </c>
      <c r="B3" s="51"/>
    </row>
    <row r="4" spans="1:5" ht="15.75" customHeight="1" x14ac:dyDescent="0.25">
      <c r="A4" s="35" t="s">
        <v>7</v>
      </c>
      <c r="B4" s="43"/>
    </row>
    <row r="5" spans="1:5" ht="15.75" customHeight="1" x14ac:dyDescent="0.25">
      <c r="A5" s="35" t="s">
        <v>13</v>
      </c>
      <c r="B5" s="46"/>
    </row>
    <row r="6" spans="1:5" ht="17.25" customHeight="1" x14ac:dyDescent="0.25">
      <c r="A6" s="51" t="s">
        <v>15</v>
      </c>
      <c r="B6" s="51"/>
    </row>
    <row r="7" spans="1:5" ht="15.75" customHeight="1" x14ac:dyDescent="0.25">
      <c r="A7" s="35" t="s">
        <v>16</v>
      </c>
      <c r="B7" s="43"/>
    </row>
    <row r="8" spans="1:5" ht="15.75" customHeight="1" x14ac:dyDescent="0.25">
      <c r="A8" s="35" t="s">
        <v>17</v>
      </c>
      <c r="B8" s="46"/>
    </row>
    <row r="9" spans="1:5" ht="15.75" customHeight="1" x14ac:dyDescent="0.25">
      <c r="A9" s="35" t="s">
        <v>53</v>
      </c>
      <c r="B9" s="46"/>
    </row>
    <row r="10" spans="1:5" ht="15.75" customHeight="1" x14ac:dyDescent="0.25">
      <c r="A10" s="35" t="s">
        <v>18</v>
      </c>
      <c r="B10" s="46"/>
    </row>
    <row r="11" spans="1:5" x14ac:dyDescent="0.25">
      <c r="A11" s="52" t="s">
        <v>19</v>
      </c>
      <c r="B11" s="52"/>
    </row>
    <row r="12" spans="1:5" x14ac:dyDescent="0.25">
      <c r="A12" s="40" t="s">
        <v>20</v>
      </c>
      <c r="B12" s="43"/>
    </row>
    <row r="13" spans="1:5" x14ac:dyDescent="0.25">
      <c r="A13" s="52" t="s">
        <v>21</v>
      </c>
      <c r="B13" s="52"/>
      <c r="E13" s="39"/>
    </row>
    <row r="14" spans="1:5" x14ac:dyDescent="0.25">
      <c r="A14" s="35" t="s">
        <v>22</v>
      </c>
      <c r="B14" s="43"/>
    </row>
    <row r="15" spans="1:5" x14ac:dyDescent="0.25">
      <c r="A15" s="35" t="s">
        <v>23</v>
      </c>
      <c r="B15" s="46"/>
    </row>
    <row r="16" spans="1:5" x14ac:dyDescent="0.25">
      <c r="A16" s="35" t="s">
        <v>24</v>
      </c>
      <c r="B16" s="46"/>
    </row>
    <row r="17" spans="1:2" x14ac:dyDescent="0.25">
      <c r="A17" s="35" t="s">
        <v>25</v>
      </c>
      <c r="B17" s="46"/>
    </row>
    <row r="18" spans="1:2" x14ac:dyDescent="0.25">
      <c r="A18" s="52" t="s">
        <v>26</v>
      </c>
      <c r="B18" s="52"/>
    </row>
    <row r="19" spans="1:2" x14ac:dyDescent="0.25">
      <c r="A19" s="35" t="s">
        <v>27</v>
      </c>
      <c r="B19" s="43"/>
    </row>
    <row r="20" spans="1:2" x14ac:dyDescent="0.25">
      <c r="A20" s="35" t="s">
        <v>28</v>
      </c>
      <c r="B20" s="46"/>
    </row>
    <row r="21" spans="1:2" x14ac:dyDescent="0.25">
      <c r="A21" s="52" t="s">
        <v>29</v>
      </c>
      <c r="B21" s="52"/>
    </row>
    <row r="22" spans="1:2" x14ac:dyDescent="0.25">
      <c r="A22" s="35" t="s">
        <v>30</v>
      </c>
      <c r="B22" s="43"/>
    </row>
    <row r="23" spans="1:2" x14ac:dyDescent="0.25">
      <c r="A23" s="35" t="s">
        <v>31</v>
      </c>
      <c r="B23" s="46"/>
    </row>
    <row r="24" spans="1:2" x14ac:dyDescent="0.25">
      <c r="A24" s="35" t="s">
        <v>32</v>
      </c>
      <c r="B24" s="46"/>
    </row>
    <row r="25" spans="1:2" x14ac:dyDescent="0.25">
      <c r="A25" s="52" t="s">
        <v>33</v>
      </c>
      <c r="B25" s="52"/>
    </row>
    <row r="26" spans="1:2" x14ac:dyDescent="0.25">
      <c r="A26" s="35" t="s">
        <v>34</v>
      </c>
      <c r="B26" s="46"/>
    </row>
    <row r="27" spans="1:2" x14ac:dyDescent="0.25">
      <c r="A27" s="35" t="s">
        <v>35</v>
      </c>
      <c r="B27" s="46"/>
    </row>
    <row r="28" spans="1:2" x14ac:dyDescent="0.25">
      <c r="A28" s="35" t="s">
        <v>36</v>
      </c>
      <c r="B28" s="46"/>
    </row>
    <row r="29" spans="1:2" x14ac:dyDescent="0.25">
      <c r="A29" s="52" t="s">
        <v>37</v>
      </c>
      <c r="B29" s="52"/>
    </row>
    <row r="30" spans="1:2" x14ac:dyDescent="0.25">
      <c r="A30" s="35" t="s">
        <v>1</v>
      </c>
      <c r="B30" s="43"/>
    </row>
    <row r="31" spans="1:2" x14ac:dyDescent="0.25">
      <c r="A31" s="35" t="s">
        <v>38</v>
      </c>
      <c r="B31" s="46"/>
    </row>
    <row r="32" spans="1:2" x14ac:dyDescent="0.25">
      <c r="A32" s="35" t="s">
        <v>39</v>
      </c>
      <c r="B32" s="46"/>
    </row>
    <row r="33" spans="1:2" x14ac:dyDescent="0.25">
      <c r="B33" s="49"/>
    </row>
    <row r="34" spans="1:2" x14ac:dyDescent="0.25">
      <c r="B34" s="49"/>
    </row>
    <row r="35" spans="1:2" x14ac:dyDescent="0.25">
      <c r="B35" s="49"/>
    </row>
    <row r="36" spans="1:2" x14ac:dyDescent="0.25">
      <c r="B36" s="49"/>
    </row>
    <row r="37" spans="1:2" x14ac:dyDescent="0.25">
      <c r="B37" s="49"/>
    </row>
    <row r="38" spans="1:2" x14ac:dyDescent="0.25">
      <c r="B38" s="49"/>
    </row>
    <row r="39" spans="1:2" x14ac:dyDescent="0.25">
      <c r="B39" s="49"/>
    </row>
    <row r="40" spans="1:2" x14ac:dyDescent="0.25">
      <c r="B40" s="49"/>
    </row>
    <row r="41" spans="1:2" x14ac:dyDescent="0.25">
      <c r="B41" s="49"/>
    </row>
    <row r="42" spans="1:2" x14ac:dyDescent="0.25">
      <c r="B42" s="49"/>
    </row>
    <row r="43" spans="1:2" x14ac:dyDescent="0.25">
      <c r="B43" s="49"/>
    </row>
    <row r="44" spans="1:2" x14ac:dyDescent="0.25">
      <c r="B44" s="49"/>
    </row>
    <row r="45" spans="1:2" x14ac:dyDescent="0.25">
      <c r="B45" s="49"/>
    </row>
    <row r="46" spans="1:2" x14ac:dyDescent="0.25">
      <c r="B46" s="49"/>
    </row>
    <row r="47" spans="1:2" x14ac:dyDescent="0.25">
      <c r="A47" s="52" t="s">
        <v>54</v>
      </c>
      <c r="B47" s="52"/>
    </row>
    <row r="48" spans="1:2" x14ac:dyDescent="0.25">
      <c r="A48" s="35" t="s">
        <v>14</v>
      </c>
      <c r="B48" s="46"/>
    </row>
    <row r="49" spans="1:2" x14ac:dyDescent="0.25">
      <c r="A49" s="52" t="s">
        <v>40</v>
      </c>
      <c r="B49" s="52"/>
    </row>
    <row r="50" spans="1:2" x14ac:dyDescent="0.25">
      <c r="A50" s="35" t="s">
        <v>55</v>
      </c>
      <c r="B50" s="43"/>
    </row>
    <row r="51" spans="1:2" x14ac:dyDescent="0.25">
      <c r="A51" s="52" t="s">
        <v>41</v>
      </c>
      <c r="B51" s="52"/>
    </row>
    <row r="52" spans="1:2" x14ac:dyDescent="0.25">
      <c r="A52" s="35" t="s">
        <v>42</v>
      </c>
      <c r="B52" s="43"/>
    </row>
    <row r="53" spans="1:2" x14ac:dyDescent="0.25">
      <c r="A53" s="35" t="s">
        <v>43</v>
      </c>
      <c r="B53" s="46"/>
    </row>
    <row r="54" spans="1:2" x14ac:dyDescent="0.25">
      <c r="A54" s="35" t="s">
        <v>44</v>
      </c>
      <c r="B54" s="46"/>
    </row>
    <row r="55" spans="1:2" x14ac:dyDescent="0.25">
      <c r="A55" s="34"/>
      <c r="B55" s="48"/>
    </row>
    <row r="56" spans="1:2" ht="17.399999999999999" x14ac:dyDescent="0.55000000000000004">
      <c r="A56" s="41" t="s">
        <v>47</v>
      </c>
      <c r="B56" s="44">
        <f>SUM(B4:B55)</f>
        <v>0</v>
      </c>
    </row>
    <row r="57" spans="1:2" ht="15.6" x14ac:dyDescent="0.4">
      <c r="A57" s="42" t="s">
        <v>48</v>
      </c>
      <c r="B57" s="47"/>
    </row>
    <row r="58" spans="1:2" ht="17.399999999999999" x14ac:dyDescent="0.55000000000000004">
      <c r="A58" s="41" t="s">
        <v>47</v>
      </c>
      <c r="B58" s="44">
        <f>B56+B57</f>
        <v>0</v>
      </c>
    </row>
    <row r="59" spans="1:2" ht="15.6" x14ac:dyDescent="0.4">
      <c r="A59" s="42" t="s">
        <v>49</v>
      </c>
      <c r="B59" s="45">
        <f>B58*0.05</f>
        <v>0</v>
      </c>
    </row>
    <row r="60" spans="1:2" ht="15.6" x14ac:dyDescent="0.4">
      <c r="A60" s="42" t="s">
        <v>50</v>
      </c>
      <c r="B60" s="45">
        <f>B58*0.09975</f>
        <v>0</v>
      </c>
    </row>
    <row r="61" spans="1:2" ht="17.399999999999999" x14ac:dyDescent="0.55000000000000004">
      <c r="A61" s="41" t="s">
        <v>51</v>
      </c>
      <c r="B61" s="44">
        <f>B58+B59+B60</f>
        <v>0</v>
      </c>
    </row>
  </sheetData>
  <sheetProtection algorithmName="SHA-512" hashValue="4wfjDyI8bsO6/4Jpnt9hjkX770ZS5ZI+8lo7qvrIqmSixtGi/8gZhdcUsMfuPQ8fiXn5NK+6JAbJSFU/iZmSzQ==" saltValue="hPIM8cq6cquBjIR+JxkrcA==" spinCount="100000" sheet="1" objects="1" scenarios="1"/>
  <mergeCells count="12">
    <mergeCell ref="A18:B18"/>
    <mergeCell ref="A29:B29"/>
    <mergeCell ref="A25:B25"/>
    <mergeCell ref="A21:B21"/>
    <mergeCell ref="A51:B51"/>
    <mergeCell ref="A47:B47"/>
    <mergeCell ref="A49:B49"/>
    <mergeCell ref="A1:B1"/>
    <mergeCell ref="A6:B6"/>
    <mergeCell ref="A3:B3"/>
    <mergeCell ref="A13:B13"/>
    <mergeCell ref="A11:B11"/>
  </mergeCells>
  <conditionalFormatting sqref="A12 A26:A28 A14:A17 A48 A52:A54">
    <cfRule type="containsText" dxfId="5" priority="33" operator="containsText" text="08900">
      <formula>NOT(ISERROR(SEARCH("08900",A12)))</formula>
    </cfRule>
  </conditionalFormatting>
  <conditionalFormatting sqref="A19">
    <cfRule type="containsText" dxfId="4" priority="12" operator="containsText" text="08900">
      <formula>NOT(ISERROR(SEARCH("08900",A19)))</formula>
    </cfRule>
  </conditionalFormatting>
  <conditionalFormatting sqref="A20">
    <cfRule type="containsText" dxfId="3" priority="11" operator="containsText" text="08900">
      <formula>NOT(ISERROR(SEARCH("08900",A20)))</formula>
    </cfRule>
  </conditionalFormatting>
  <conditionalFormatting sqref="A22:A24">
    <cfRule type="containsText" dxfId="2" priority="9" operator="containsText" text="08900">
      <formula>NOT(ISERROR(SEARCH("08900",A22)))</formula>
    </cfRule>
  </conditionalFormatting>
  <conditionalFormatting sqref="A30:A46">
    <cfRule type="containsText" dxfId="1" priority="7" operator="containsText" text="08900">
      <formula>NOT(ISERROR(SEARCH("08900",A30)))</formula>
    </cfRule>
  </conditionalFormatting>
  <conditionalFormatting sqref="A50">
    <cfRule type="containsText" dxfId="0" priority="3" operator="containsText" text="08900">
      <formula>NOT(ISERROR(SEARCH("08900",A50)))</formula>
    </cfRule>
  </conditionalFormatting>
  <pageMargins left="0.7" right="0.7" top="0.75" bottom="0.75" header="0.3" footer="0.3"/>
  <pageSetup orientation="portrait" verticalDpi="1200" r:id="rId1"/>
  <headerFooter>
    <oddHeader>&amp;C&amp;"Arial,Gras"BORDEREAU DE SOUMISSION-Appel d'offres 304164
Réfection de l'enveloppe et des balcons
aux habitations Vimont
(adresses multiples)&amp;R&amp;"-,Gras"ADDENDA 4</oddHead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view="pageBreakPreview" zoomScaleNormal="100" zoomScaleSheetLayoutView="100" workbookViewId="0">
      <selection activeCell="E50" sqref="E50"/>
    </sheetView>
  </sheetViews>
  <sheetFormatPr baseColWidth="10" defaultRowHeight="14.4" x14ac:dyDescent="0.3"/>
  <cols>
    <col min="4" max="4" width="14.5546875" customWidth="1"/>
    <col min="6" max="6" width="4" customWidth="1"/>
    <col min="7" max="7" width="28.6640625" customWidth="1"/>
  </cols>
  <sheetData>
    <row r="1" spans="1:6" ht="41.25" customHeight="1" x14ac:dyDescent="0.3">
      <c r="A1" s="19" t="s">
        <v>11</v>
      </c>
      <c r="B1" s="54" t="s">
        <v>12</v>
      </c>
      <c r="C1" s="54"/>
      <c r="D1" s="54"/>
      <c r="E1" s="54"/>
      <c r="F1" s="54"/>
    </row>
    <row r="2" spans="1:6" x14ac:dyDescent="0.3">
      <c r="A2" s="1"/>
      <c r="B2" s="2"/>
      <c r="C2" s="2"/>
      <c r="D2" s="2"/>
      <c r="E2" s="3"/>
      <c r="F2" s="4"/>
    </row>
    <row r="3" spans="1:6" x14ac:dyDescent="0.3">
      <c r="A3" s="20" t="s">
        <v>7</v>
      </c>
      <c r="B3" s="2"/>
      <c r="C3" s="2"/>
      <c r="D3" s="2"/>
      <c r="E3" s="11"/>
      <c r="F3" s="4" t="s">
        <v>0</v>
      </c>
    </row>
    <row r="4" spans="1:6" x14ac:dyDescent="0.3">
      <c r="A4" s="20" t="s">
        <v>8</v>
      </c>
      <c r="B4" s="2"/>
      <c r="C4" s="2"/>
      <c r="D4" s="2"/>
      <c r="E4" s="26"/>
      <c r="F4" s="4" t="s">
        <v>0</v>
      </c>
    </row>
    <row r="5" spans="1:6" x14ac:dyDescent="0.3">
      <c r="A5" s="24" t="str">
        <f>Bordereau!A6</f>
        <v>Condition existante</v>
      </c>
      <c r="B5" s="25"/>
      <c r="C5" s="25"/>
      <c r="D5" s="25"/>
      <c r="E5" s="27"/>
      <c r="F5" s="28"/>
    </row>
    <row r="6" spans="1:6" x14ac:dyDescent="0.3">
      <c r="A6" s="1" t="str">
        <f>Bordereau!A7</f>
        <v>Démolition des portes et fenêtres</v>
      </c>
      <c r="B6" s="2"/>
      <c r="C6" s="2"/>
      <c r="D6" s="2"/>
      <c r="E6" s="11"/>
      <c r="F6" s="4" t="s">
        <v>0</v>
      </c>
    </row>
    <row r="7" spans="1:6" x14ac:dyDescent="0.3">
      <c r="A7" s="1" t="str">
        <f>Bordereau!A8</f>
        <v xml:space="preserve">Démolition balcons et escaliers </v>
      </c>
      <c r="B7" s="2"/>
      <c r="C7" s="2"/>
      <c r="D7" s="2"/>
      <c r="E7" s="11"/>
      <c r="F7" s="4" t="s">
        <v>0</v>
      </c>
    </row>
    <row r="8" spans="1:6" x14ac:dyDescent="0.3">
      <c r="A8" s="1" t="str">
        <f>Bordereau!A9</f>
        <v xml:space="preserve">Démolition de béton et dalle de patio </v>
      </c>
      <c r="B8" s="2"/>
      <c r="C8" s="2"/>
      <c r="D8" s="2"/>
      <c r="E8" s="11"/>
      <c r="F8" s="4" t="s">
        <v>0</v>
      </c>
    </row>
    <row r="9" spans="1:6" x14ac:dyDescent="0.3">
      <c r="A9" s="1" t="str">
        <f>Bordereau!A10</f>
        <v xml:space="preserve">Démolition asphalte </v>
      </c>
      <c r="B9" s="2"/>
      <c r="C9" s="2"/>
      <c r="D9" s="2"/>
      <c r="E9" s="11"/>
      <c r="F9" s="4" t="s">
        <v>0</v>
      </c>
    </row>
    <row r="10" spans="1:6" x14ac:dyDescent="0.3">
      <c r="A10" s="1" t="e">
        <f>Bordereau!#REF!</f>
        <v>#REF!</v>
      </c>
      <c r="B10" s="2"/>
      <c r="C10" s="2"/>
      <c r="D10" s="2"/>
      <c r="E10" s="29"/>
      <c r="F10" s="4" t="s">
        <v>0</v>
      </c>
    </row>
    <row r="11" spans="1:6" x14ac:dyDescent="0.3">
      <c r="A11" s="30" t="str">
        <f>Bordereau!A11</f>
        <v xml:space="preserve">Béton </v>
      </c>
      <c r="B11" s="31"/>
      <c r="C11" s="31"/>
      <c r="D11" s="31"/>
      <c r="E11" s="27"/>
      <c r="F11" s="32"/>
    </row>
    <row r="12" spans="1:6" x14ac:dyDescent="0.3">
      <c r="A12" s="1" t="str">
        <f>Bordereau!A12</f>
        <v xml:space="preserve">Trottoirs ,dalles et bases de béton </v>
      </c>
      <c r="B12" s="2"/>
      <c r="C12" s="2"/>
      <c r="D12" s="2"/>
      <c r="E12" s="29"/>
      <c r="F12" s="4" t="s">
        <v>0</v>
      </c>
    </row>
    <row r="13" spans="1:6" x14ac:dyDescent="0.3">
      <c r="A13" s="30" t="str">
        <f>Bordereau!A13</f>
        <v xml:space="preserve">Maçonnerie </v>
      </c>
      <c r="B13" s="31"/>
      <c r="C13" s="31"/>
      <c r="D13" s="31"/>
      <c r="E13" s="27"/>
      <c r="F13" s="32"/>
    </row>
    <row r="14" spans="1:6" x14ac:dyDescent="0.3">
      <c r="A14" s="1" t="str">
        <f>Bordereau!A14</f>
        <v>Rejointoiement</v>
      </c>
      <c r="B14" s="2"/>
      <c r="C14" s="2"/>
      <c r="D14" s="2"/>
      <c r="E14" s="11"/>
      <c r="F14" s="4" t="s">
        <v>0</v>
      </c>
    </row>
    <row r="15" spans="1:6" x14ac:dyDescent="0.3">
      <c r="A15" s="1" t="e">
        <f>Bordereau!#REF!</f>
        <v>#REF!</v>
      </c>
      <c r="B15" s="2"/>
      <c r="C15" s="2"/>
      <c r="D15" s="2"/>
      <c r="E15" s="11"/>
      <c r="F15" s="4" t="s">
        <v>0</v>
      </c>
    </row>
    <row r="16" spans="1:6" x14ac:dyDescent="0.3">
      <c r="A16" s="1" t="str">
        <f>Bordereau!A15</f>
        <v>Solins intramuraux</v>
      </c>
      <c r="B16" s="2"/>
      <c r="C16" s="2"/>
      <c r="D16" s="2"/>
      <c r="E16" s="11"/>
      <c r="F16" s="4" t="s">
        <v>0</v>
      </c>
    </row>
    <row r="17" spans="1:6" x14ac:dyDescent="0.3">
      <c r="A17" s="1" t="str">
        <f>Bordereau!A16</f>
        <v>Appuis en béton préfabriqué</v>
      </c>
      <c r="B17" s="2"/>
      <c r="C17" s="2"/>
      <c r="D17" s="2"/>
      <c r="E17" s="11"/>
      <c r="F17" s="4" t="s">
        <v>0</v>
      </c>
    </row>
    <row r="18" spans="1:6" x14ac:dyDescent="0.3">
      <c r="A18" s="1" t="str">
        <f>Bordereau!A17</f>
        <v>Ouverture et obturation d'ouvertures</v>
      </c>
      <c r="B18" s="2"/>
      <c r="C18" s="2"/>
      <c r="D18" s="2"/>
      <c r="E18" s="29"/>
      <c r="F18" s="4" t="s">
        <v>0</v>
      </c>
    </row>
    <row r="19" spans="1:6" x14ac:dyDescent="0.3">
      <c r="A19" s="30" t="str">
        <f>Bordereau!A18</f>
        <v xml:space="preserve">Métaux </v>
      </c>
      <c r="B19" s="31"/>
      <c r="C19" s="31"/>
      <c r="D19" s="31"/>
      <c r="E19" s="27"/>
      <c r="F19" s="32"/>
    </row>
    <row r="20" spans="1:6" x14ac:dyDescent="0.3">
      <c r="A20" s="1" t="str">
        <f>Bordereau!A19</f>
        <v>Escaliers, balcons et mains courantes</v>
      </c>
      <c r="B20" s="2"/>
      <c r="C20" s="2"/>
      <c r="D20" s="2"/>
      <c r="E20" s="11"/>
      <c r="F20" s="4" t="s">
        <v>0</v>
      </c>
    </row>
    <row r="21" spans="1:6" x14ac:dyDescent="0.3">
      <c r="A21" s="1" t="str">
        <f>Bordereau!A20</f>
        <v>Linteaux libres</v>
      </c>
      <c r="B21" s="2"/>
      <c r="C21" s="2"/>
      <c r="D21" s="2"/>
      <c r="E21" s="29"/>
      <c r="F21" s="4" t="s">
        <v>0</v>
      </c>
    </row>
    <row r="22" spans="1:6" x14ac:dyDescent="0.3">
      <c r="A22" s="30" t="str">
        <f>Bordereau!A21</f>
        <v xml:space="preserve">Bois et plastique </v>
      </c>
      <c r="B22" s="31"/>
      <c r="C22" s="31"/>
      <c r="D22" s="31"/>
      <c r="E22" s="27"/>
      <c r="F22" s="32"/>
    </row>
    <row r="23" spans="1:6" x14ac:dyDescent="0.3">
      <c r="A23" s="1" t="str">
        <f>Bordereau!A22</f>
        <v>Connexion entre balcons et le bâtiment</v>
      </c>
      <c r="B23" s="2"/>
      <c r="C23" s="2"/>
      <c r="D23" s="2"/>
      <c r="E23" s="11"/>
      <c r="F23" s="4" t="s">
        <v>0</v>
      </c>
    </row>
    <row r="24" spans="1:6" x14ac:dyDescent="0.3">
      <c r="A24" s="1" t="str">
        <f>Bordereau!A23</f>
        <v>Plateau en contreplaqué recouvert de fibre de verre</v>
      </c>
      <c r="B24" s="2"/>
      <c r="C24" s="2"/>
      <c r="D24" s="2"/>
      <c r="E24" s="11"/>
      <c r="F24" s="4" t="s">
        <v>0</v>
      </c>
    </row>
    <row r="25" spans="1:6" x14ac:dyDescent="0.3">
      <c r="A25" s="1" t="str">
        <f>Bordereau!A24</f>
        <v>Moulures des portes et fenêtres</v>
      </c>
      <c r="B25" s="2"/>
      <c r="C25" s="2"/>
      <c r="D25" s="2"/>
      <c r="E25" s="29"/>
      <c r="F25" s="4" t="s">
        <v>0</v>
      </c>
    </row>
    <row r="26" spans="1:6" x14ac:dyDescent="0.3">
      <c r="A26" s="30" t="str">
        <f>Bordereau!A25</f>
        <v>Isolation thermique et étanchéité</v>
      </c>
      <c r="B26" s="31"/>
      <c r="C26" s="31"/>
      <c r="D26" s="31"/>
      <c r="E26" s="27"/>
      <c r="F26" s="32"/>
    </row>
    <row r="27" spans="1:6" x14ac:dyDescent="0.3">
      <c r="A27" s="1" t="e">
        <f>Bordereau!#REF!</f>
        <v>#REF!</v>
      </c>
      <c r="B27" s="2"/>
      <c r="C27" s="2"/>
      <c r="D27" s="2"/>
      <c r="E27" s="11"/>
      <c r="F27" s="4" t="s">
        <v>0</v>
      </c>
    </row>
    <row r="28" spans="1:6" x14ac:dyDescent="0.3">
      <c r="A28" s="1" t="str">
        <f>Bordereau!A26</f>
        <v>Calfeutrage</v>
      </c>
      <c r="B28" s="2"/>
      <c r="C28" s="2"/>
      <c r="D28" s="2"/>
      <c r="E28" s="11"/>
      <c r="F28" s="4" t="s">
        <v>0</v>
      </c>
    </row>
    <row r="29" spans="1:6" x14ac:dyDescent="0.3">
      <c r="A29" s="1" t="str">
        <f>Bordereau!A27</f>
        <v>Solins métalliques</v>
      </c>
      <c r="B29" s="2"/>
      <c r="C29" s="2"/>
      <c r="D29" s="2"/>
      <c r="E29" s="11"/>
      <c r="F29" s="4" t="s">
        <v>0</v>
      </c>
    </row>
    <row r="30" spans="1:6" x14ac:dyDescent="0.3">
      <c r="A30" s="1" t="str">
        <f>Bordereau!A28</f>
        <v>Capotins</v>
      </c>
      <c r="B30" s="2"/>
      <c r="C30" s="2"/>
      <c r="D30" s="2"/>
      <c r="E30" s="29"/>
      <c r="F30" s="4" t="s">
        <v>0</v>
      </c>
    </row>
    <row r="31" spans="1:6" x14ac:dyDescent="0.3">
      <c r="A31" s="30" t="str">
        <f>Bordereau!A29</f>
        <v xml:space="preserve">Ouvertures et fermetures </v>
      </c>
      <c r="B31" s="31"/>
      <c r="C31" s="31"/>
      <c r="D31" s="31"/>
      <c r="E31" s="27"/>
      <c r="F31" s="28"/>
    </row>
    <row r="32" spans="1:6" x14ac:dyDescent="0.3">
      <c r="A32" s="1" t="str">
        <f>Bordereau!A30</f>
        <v>Fenêtres</v>
      </c>
      <c r="B32" s="2"/>
      <c r="C32" s="2"/>
      <c r="D32" s="2"/>
      <c r="E32" s="11"/>
      <c r="F32" s="4" t="s">
        <v>0</v>
      </c>
    </row>
    <row r="33" spans="1:6" x14ac:dyDescent="0.3">
      <c r="A33" s="1" t="str">
        <f>Bordereau!A31</f>
        <v>Portes en acier isolées</v>
      </c>
      <c r="B33" s="2"/>
      <c r="C33" s="2"/>
      <c r="D33" s="2"/>
      <c r="E33" s="11"/>
      <c r="F33" s="4" t="s">
        <v>0</v>
      </c>
    </row>
    <row r="34" spans="1:6" x14ac:dyDescent="0.3">
      <c r="A34" s="1" t="str">
        <f>Bordereau!A32</f>
        <v>Portes en aluminium</v>
      </c>
      <c r="B34" s="2"/>
      <c r="C34" s="2"/>
      <c r="D34" s="2"/>
      <c r="E34" s="29"/>
      <c r="F34" s="4" t="s">
        <v>0</v>
      </c>
    </row>
    <row r="35" spans="1:6" x14ac:dyDescent="0.3">
      <c r="A35" s="30" t="str">
        <f>Bordereau!A47</f>
        <v xml:space="preserve">Revêtements de finition </v>
      </c>
      <c r="B35" s="31"/>
      <c r="C35" s="31"/>
      <c r="D35" s="31"/>
      <c r="E35" s="27"/>
      <c r="F35" s="32"/>
    </row>
    <row r="36" spans="1:6" x14ac:dyDescent="0.3">
      <c r="A36" s="1" t="e">
        <f>Bordereau!#REF!</f>
        <v>#REF!</v>
      </c>
      <c r="B36" s="2"/>
      <c r="C36" s="2"/>
      <c r="D36" s="2"/>
      <c r="E36" s="11"/>
      <c r="F36" s="4" t="s">
        <v>0</v>
      </c>
    </row>
    <row r="37" spans="1:6" x14ac:dyDescent="0.3">
      <c r="A37" s="1" t="str">
        <f>Bordereau!A48</f>
        <v>Peinture</v>
      </c>
      <c r="B37" s="2"/>
      <c r="C37" s="2"/>
      <c r="D37" s="2"/>
      <c r="E37" s="29"/>
      <c r="F37" s="4" t="s">
        <v>0</v>
      </c>
    </row>
    <row r="38" spans="1:6" x14ac:dyDescent="0.3">
      <c r="A38" s="30" t="e">
        <f>Bordereau!#REF!</f>
        <v>#REF!</v>
      </c>
      <c r="B38" s="31"/>
      <c r="C38" s="31"/>
      <c r="D38" s="31"/>
      <c r="E38" s="27"/>
      <c r="F38" s="32"/>
    </row>
    <row r="39" spans="1:6" x14ac:dyDescent="0.3">
      <c r="A39" s="1" t="e">
        <f>Bordereau!#REF!</f>
        <v>#REF!</v>
      </c>
      <c r="B39" s="2"/>
      <c r="C39" s="2"/>
      <c r="D39" s="2"/>
      <c r="E39" s="29"/>
      <c r="F39" s="4" t="s">
        <v>0</v>
      </c>
    </row>
    <row r="40" spans="1:6" x14ac:dyDescent="0.3">
      <c r="A40" s="30" t="str">
        <f>Bordereau!A49</f>
        <v xml:space="preserve">Terrassement </v>
      </c>
      <c r="B40" s="31"/>
      <c r="C40" s="31"/>
      <c r="D40" s="31"/>
      <c r="E40" s="27"/>
      <c r="F40" s="32"/>
    </row>
    <row r="41" spans="1:6" x14ac:dyDescent="0.3">
      <c r="A41" s="1" t="str">
        <f>Bordereau!A50</f>
        <v>Pieux vissés</v>
      </c>
      <c r="B41" s="2"/>
      <c r="C41" s="2"/>
      <c r="D41" s="2"/>
      <c r="E41" s="29"/>
      <c r="F41" s="4" t="s">
        <v>0</v>
      </c>
    </row>
    <row r="42" spans="1:6" x14ac:dyDescent="0.3">
      <c r="A42" s="30" t="str">
        <f>Bordereau!A51</f>
        <v xml:space="preserve">Aménagements extérieurs </v>
      </c>
      <c r="B42" s="31"/>
      <c r="C42" s="31"/>
      <c r="D42" s="31"/>
      <c r="E42" s="27"/>
      <c r="F42" s="32"/>
    </row>
    <row r="43" spans="1:6" x14ac:dyDescent="0.3">
      <c r="A43" s="1" t="str">
        <f>Bordereau!A52</f>
        <v>Réparation d'asphalte</v>
      </c>
      <c r="B43" s="2"/>
      <c r="C43" s="2"/>
      <c r="D43" s="2"/>
      <c r="E43" s="11"/>
      <c r="F43" s="4" t="s">
        <v>0</v>
      </c>
    </row>
    <row r="44" spans="1:6" x14ac:dyDescent="0.3">
      <c r="A44" s="1" t="str">
        <f>Bordereau!A53</f>
        <v>Protection des arbres</v>
      </c>
      <c r="B44" s="2"/>
      <c r="C44" s="2"/>
      <c r="D44" s="2"/>
      <c r="E44" s="11"/>
      <c r="F44" s="4" t="s">
        <v>0</v>
      </c>
    </row>
    <row r="45" spans="1:6" x14ac:dyDescent="0.3">
      <c r="A45" s="1" t="e">
        <f>Bordereau!#REF!</f>
        <v>#REF!</v>
      </c>
      <c r="B45" s="2"/>
      <c r="C45" s="2"/>
      <c r="D45" s="2"/>
      <c r="E45" s="11"/>
      <c r="F45" s="4" t="s">
        <v>0</v>
      </c>
    </row>
    <row r="46" spans="1:6" x14ac:dyDescent="0.3">
      <c r="A46" s="1" t="str">
        <f>Bordereau!A54</f>
        <v>Réparation de clôture "OMHM"</v>
      </c>
      <c r="B46" s="2"/>
      <c r="C46" s="2"/>
      <c r="D46" s="2"/>
      <c r="E46" s="11"/>
      <c r="F46" s="4" t="s">
        <v>0</v>
      </c>
    </row>
    <row r="47" spans="1:6" x14ac:dyDescent="0.3">
      <c r="A47" s="1" t="e">
        <f>Bordereau!#REF!</f>
        <v>#REF!</v>
      </c>
      <c r="B47" s="2"/>
      <c r="C47" s="2"/>
      <c r="D47" s="2"/>
      <c r="E47" s="33"/>
      <c r="F47" s="4" t="s">
        <v>0</v>
      </c>
    </row>
    <row r="48" spans="1:6" x14ac:dyDescent="0.3">
      <c r="A48" s="1"/>
      <c r="B48" s="2"/>
      <c r="C48" s="2"/>
      <c r="D48" s="2"/>
      <c r="E48" s="29"/>
      <c r="F48" s="4"/>
    </row>
    <row r="49" spans="1:6" x14ac:dyDescent="0.3">
      <c r="A49" s="1"/>
      <c r="B49" s="2"/>
      <c r="C49" s="2"/>
      <c r="D49" s="2"/>
      <c r="E49" s="11"/>
      <c r="F49" s="4"/>
    </row>
    <row r="50" spans="1:6" ht="20.25" customHeight="1" x14ac:dyDescent="0.3">
      <c r="A50" s="1"/>
      <c r="B50" s="2"/>
      <c r="C50" s="2" t="s">
        <v>2</v>
      </c>
      <c r="D50" s="2"/>
      <c r="E50" s="11">
        <f>SUM(E3+E4+E6+E7+E8+E9+E10+E12+E14+E15+E16+E17+E18+E20+E21+E23+E24+E25+E27+E28+E29+E30+E32+E33+E34+E36+E37+E39+E41+E43+E44+E45+E46+E47)</f>
        <v>0</v>
      </c>
      <c r="F50" s="4" t="s">
        <v>0</v>
      </c>
    </row>
    <row r="51" spans="1:6" x14ac:dyDescent="0.3">
      <c r="A51" s="1"/>
      <c r="B51" s="2"/>
      <c r="C51" s="2"/>
      <c r="D51" s="2"/>
      <c r="E51" s="12"/>
      <c r="F51" s="4"/>
    </row>
    <row r="52" spans="1:6" x14ac:dyDescent="0.3">
      <c r="A52" s="21"/>
      <c r="B52" s="2"/>
      <c r="C52" s="23" t="s">
        <v>9</v>
      </c>
      <c r="D52" s="2"/>
      <c r="E52" s="11"/>
      <c r="F52" s="4" t="s">
        <v>0</v>
      </c>
    </row>
    <row r="53" spans="1:6" x14ac:dyDescent="0.3">
      <c r="A53" s="22"/>
      <c r="B53" s="2"/>
      <c r="C53" s="2"/>
      <c r="D53" s="2"/>
      <c r="E53" s="12"/>
      <c r="F53" s="4"/>
    </row>
    <row r="54" spans="1:6" x14ac:dyDescent="0.3">
      <c r="A54" s="15"/>
      <c r="B54" s="2"/>
      <c r="C54" s="2" t="s">
        <v>3</v>
      </c>
      <c r="D54" s="2"/>
      <c r="E54" s="13">
        <f>E50+E52</f>
        <v>0</v>
      </c>
      <c r="F54" s="14" t="s">
        <v>0</v>
      </c>
    </row>
    <row r="55" spans="1:6" x14ac:dyDescent="0.3">
      <c r="E55" s="7"/>
      <c r="F55" s="6"/>
    </row>
    <row r="56" spans="1:6" x14ac:dyDescent="0.3">
      <c r="C56" t="s">
        <v>4</v>
      </c>
      <c r="D56" s="17">
        <v>0.05</v>
      </c>
      <c r="E56" s="5">
        <f>ROUND((E54*$D56),2)</f>
        <v>0</v>
      </c>
      <c r="F56" s="6" t="s">
        <v>0</v>
      </c>
    </row>
    <row r="57" spans="1:6" x14ac:dyDescent="0.3">
      <c r="C57" t="s">
        <v>5</v>
      </c>
      <c r="D57" s="18">
        <v>9.9750000000000005E-2</v>
      </c>
      <c r="E57" s="5">
        <f>ROUND(((E54)*$D57),2)</f>
        <v>0</v>
      </c>
      <c r="F57" s="6" t="s">
        <v>0</v>
      </c>
    </row>
    <row r="58" spans="1:6" x14ac:dyDescent="0.3">
      <c r="E58" s="7"/>
      <c r="F58" s="6"/>
    </row>
    <row r="59" spans="1:6" x14ac:dyDescent="0.3">
      <c r="C59" s="16" t="s">
        <v>6</v>
      </c>
      <c r="D59" s="8"/>
      <c r="E59" s="9">
        <f>E54+E56+E57</f>
        <v>0</v>
      </c>
      <c r="F59" s="10" t="s">
        <v>0</v>
      </c>
    </row>
    <row r="61" spans="1:6" ht="47.25" customHeight="1" x14ac:dyDescent="0.3">
      <c r="A61" s="53" t="s">
        <v>10</v>
      </c>
      <c r="B61" s="53"/>
      <c r="C61" s="53"/>
      <c r="D61" s="53"/>
      <c r="E61" s="53"/>
      <c r="F61" s="53"/>
    </row>
  </sheetData>
  <mergeCells count="2">
    <mergeCell ref="A61:F61"/>
    <mergeCell ref="B1:F1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Bordereau</vt:lpstr>
      <vt:lpstr>Feuil1</vt:lpstr>
      <vt:lpstr>Feuil1!Zone_d_impression</vt:lpstr>
    </vt:vector>
  </TitlesOfParts>
  <Company>Office Municipal D'habitation de Montreal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Breault</dc:creator>
  <cp:lastModifiedBy>Laura Apopei</cp:lastModifiedBy>
  <cp:lastPrinted>2023-11-03T11:38:02Z</cp:lastPrinted>
  <dcterms:created xsi:type="dcterms:W3CDTF">2021-08-19T13:42:26Z</dcterms:created>
  <dcterms:modified xsi:type="dcterms:W3CDTF">2024-01-10T16:55:21Z</dcterms:modified>
</cp:coreProperties>
</file>